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activeTab="3"/>
  </bookViews>
  <sheets>
    <sheet name="Liquiditätsplan" sheetId="1" r:id="rId1"/>
    <sheet name="Rentabilitätsplan" sheetId="2" r:id="rId2"/>
    <sheet name="Unternehmerkosten" sheetId="4" r:id="rId3"/>
    <sheet name="Kapitalbedarf " sheetId="3" r:id="rId4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3" l="1"/>
  <c r="E12" i="3" l="1"/>
  <c r="E16" i="3" s="1"/>
  <c r="B20" i="4"/>
  <c r="C5" i="4"/>
  <c r="C8" i="4"/>
  <c r="C9" i="4"/>
  <c r="C10" i="4"/>
  <c r="C20" i="4" s="1"/>
  <c r="C13" i="4"/>
  <c r="C14" i="4"/>
  <c r="C15" i="4"/>
  <c r="C18" i="4"/>
  <c r="C4" i="4"/>
  <c r="E7" i="3" l="1"/>
  <c r="B16" i="3"/>
  <c r="C11" i="2" l="1"/>
  <c r="C12" i="2" s="1"/>
  <c r="D11" i="2"/>
  <c r="D12" i="2" s="1"/>
  <c r="N5" i="1"/>
  <c r="N6" i="1"/>
  <c r="B5" i="2" s="1"/>
  <c r="N7" i="1"/>
  <c r="B4" i="2" s="1"/>
  <c r="N8" i="1"/>
  <c r="B6" i="2" s="1"/>
  <c r="N9" i="1"/>
  <c r="N10" i="1"/>
  <c r="B7" i="2" s="1"/>
  <c r="N11" i="1"/>
  <c r="N12" i="1"/>
  <c r="B8" i="2" s="1"/>
  <c r="N13" i="1"/>
  <c r="N14" i="1"/>
  <c r="N15" i="1"/>
  <c r="B9" i="2" l="1"/>
  <c r="B11" i="2" s="1"/>
  <c r="E4" i="1"/>
  <c r="D4" i="1"/>
  <c r="F4" i="1"/>
  <c r="G4" i="1"/>
  <c r="H4" i="1"/>
  <c r="I4" i="1"/>
  <c r="J4" i="1"/>
  <c r="K4" i="1"/>
  <c r="L4" i="1"/>
  <c r="M4" i="1"/>
  <c r="C4" i="1"/>
  <c r="B4" i="1"/>
  <c r="C16" i="1"/>
  <c r="D16" i="1"/>
  <c r="E16" i="1"/>
  <c r="F16" i="1"/>
  <c r="G16" i="1"/>
  <c r="H16" i="1"/>
  <c r="I16" i="1"/>
  <c r="J16" i="1"/>
  <c r="K16" i="1"/>
  <c r="L16" i="1"/>
  <c r="M16" i="1"/>
  <c r="B16" i="1"/>
  <c r="N4" i="1" l="1"/>
  <c r="B2" i="2" s="1"/>
  <c r="B12" i="2" s="1"/>
  <c r="N16" i="1"/>
  <c r="L18" i="1"/>
  <c r="K18" i="1"/>
  <c r="G18" i="1"/>
  <c r="J18" i="1"/>
  <c r="M18" i="1"/>
  <c r="I18" i="1"/>
  <c r="F18" i="1"/>
  <c r="D18" i="1"/>
  <c r="C18" i="1"/>
  <c r="B18" i="1"/>
  <c r="H18" i="1"/>
  <c r="E18" i="1"/>
  <c r="N18" i="1" l="1"/>
</calcChain>
</file>

<file path=xl/sharedStrings.xml><?xml version="1.0" encoding="utf-8"?>
<sst xmlns="http://schemas.openxmlformats.org/spreadsheetml/2006/main" count="78" uniqueCount="69">
  <si>
    <t>Einnahmen</t>
  </si>
  <si>
    <t>Ausgaben:</t>
  </si>
  <si>
    <t>Raummiete</t>
  </si>
  <si>
    <t>Personal</t>
  </si>
  <si>
    <t>Anschaffungen</t>
  </si>
  <si>
    <t>Internet</t>
  </si>
  <si>
    <t>Rückzahlungen</t>
  </si>
  <si>
    <t>PKW</t>
  </si>
  <si>
    <t>Reisekosten</t>
  </si>
  <si>
    <t>Marketing</t>
  </si>
  <si>
    <t>Summe Ausgaben</t>
  </si>
  <si>
    <t>weitere</t>
  </si>
  <si>
    <t>Summe Einnahmen</t>
  </si>
  <si>
    <t>Steuerberatung/Buchhaltung</t>
  </si>
  <si>
    <t>Material inklusive Versand</t>
  </si>
  <si>
    <t>Ertrag aus Monat</t>
  </si>
  <si>
    <t>Summe</t>
  </si>
  <si>
    <t>1. Jahr</t>
  </si>
  <si>
    <t>2. Jahr</t>
  </si>
  <si>
    <t>3. Jahr</t>
  </si>
  <si>
    <t>Miete</t>
  </si>
  <si>
    <t>Material/Einkauf</t>
  </si>
  <si>
    <t>Weitere Kosten (PKW, Steuerberatung, Marketing,…)</t>
  </si>
  <si>
    <t>Saldo vor Steuer</t>
  </si>
  <si>
    <t>Unternehmerlohn</t>
  </si>
  <si>
    <t>Kapitalbedarf:</t>
  </si>
  <si>
    <t>Kosten</t>
  </si>
  <si>
    <t>Art</t>
  </si>
  <si>
    <t>Gewerbeanmeldung</t>
  </si>
  <si>
    <t>Eintragung Handelsregister</t>
  </si>
  <si>
    <t>Markenschutz</t>
  </si>
  <si>
    <t>Renovierungen</t>
  </si>
  <si>
    <t>Maschinen</t>
  </si>
  <si>
    <t>Warenlager</t>
  </si>
  <si>
    <t>Büromöbel</t>
  </si>
  <si>
    <t>Pruduktionsausstattung</t>
  </si>
  <si>
    <t>Telefon etc</t>
  </si>
  <si>
    <t>Kaution</t>
  </si>
  <si>
    <t>Sonstiges</t>
  </si>
  <si>
    <t>Kapitalbedarf</t>
  </si>
  <si>
    <t>Eingang:</t>
  </si>
  <si>
    <t>Privat</t>
  </si>
  <si>
    <t>Finanzierungsplan:</t>
  </si>
  <si>
    <t>Unternehmerkosten:</t>
  </si>
  <si>
    <t>Wohnkosten:</t>
  </si>
  <si>
    <t>Strom und Internet</t>
  </si>
  <si>
    <t>Soziale Absicherung</t>
  </si>
  <si>
    <t>Rentabilitätsplan 2020-2022</t>
  </si>
  <si>
    <t>Krankenversicherung</t>
  </si>
  <si>
    <t>Rentenversicherung</t>
  </si>
  <si>
    <t>weitere Versicherungen</t>
  </si>
  <si>
    <t>Mobilitätskosten</t>
  </si>
  <si>
    <t>Pro Monat</t>
  </si>
  <si>
    <t>Im Jahr</t>
  </si>
  <si>
    <t>Benzin</t>
  </si>
  <si>
    <t>KFZ (Versicherung, Steuer)</t>
  </si>
  <si>
    <t>Öffentliche Verkehrsmittel</t>
  </si>
  <si>
    <t>Lebensunterhalt</t>
  </si>
  <si>
    <t>Lebensmittel/Kleidung/Freizet</t>
  </si>
  <si>
    <t>Summe:</t>
  </si>
  <si>
    <t>Liquiditätsplan</t>
  </si>
  <si>
    <t>Kapitalbedarf-Kapital</t>
  </si>
  <si>
    <t>Gesamt Kapital</t>
  </si>
  <si>
    <t>Summe Eigenkapital</t>
  </si>
  <si>
    <t>Pufferbetrag</t>
  </si>
  <si>
    <t>Fremdkapital:</t>
  </si>
  <si>
    <t>Darlehen Jobcenter</t>
  </si>
  <si>
    <t>Negative Bilanz aus Liquiditätsplan</t>
  </si>
  <si>
    <t>Kapitalbedarf gesamt: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</si>
</sst>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H18" sqref="H18"/>
    </sheetView>
  </sheetViews>
  <sheetFormatPr baseColWidth="10" defaultRowHeight="15" x14ac:dyDescent="0.25"/>
  <cols>
    <col min="1" max="1" width="30.28515625" customWidth="1"/>
  </cols>
  <sheetData>
    <row r="1" spans="1:14" ht="18.75" x14ac:dyDescent="0.3">
      <c r="A1" s="4" t="s">
        <v>60</v>
      </c>
      <c r="B1" s="2">
        <v>43922</v>
      </c>
      <c r="C1" s="2">
        <v>43952</v>
      </c>
      <c r="D1" s="2">
        <v>43983</v>
      </c>
      <c r="E1" s="2">
        <v>44013</v>
      </c>
      <c r="F1" s="2">
        <v>44044</v>
      </c>
      <c r="G1" s="2">
        <v>44075</v>
      </c>
      <c r="H1" s="2">
        <v>44105</v>
      </c>
      <c r="I1" s="2">
        <v>44136</v>
      </c>
      <c r="J1" s="2">
        <v>44166</v>
      </c>
      <c r="K1" s="2">
        <v>44197</v>
      </c>
      <c r="L1" s="2">
        <v>44228</v>
      </c>
      <c r="M1" s="2">
        <v>44256</v>
      </c>
      <c r="N1" s="6" t="s">
        <v>16</v>
      </c>
    </row>
    <row r="2" spans="1:14" x14ac:dyDescent="0.25">
      <c r="A2" s="1" t="s">
        <v>0</v>
      </c>
      <c r="B2">
        <v>7500</v>
      </c>
      <c r="C2">
        <v>10000</v>
      </c>
      <c r="D2">
        <v>12000</v>
      </c>
      <c r="E2">
        <v>15000</v>
      </c>
      <c r="F2">
        <v>16000</v>
      </c>
      <c r="G2">
        <v>17000</v>
      </c>
      <c r="H2">
        <v>20000</v>
      </c>
      <c r="I2">
        <v>30000</v>
      </c>
      <c r="J2">
        <v>25000</v>
      </c>
      <c r="K2">
        <v>30000</v>
      </c>
      <c r="L2">
        <v>25000</v>
      </c>
      <c r="M2">
        <v>25000</v>
      </c>
      <c r="N2" s="7"/>
    </row>
    <row r="3" spans="1:14" x14ac:dyDescent="0.25">
      <c r="A3" t="s">
        <v>11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N3" s="7"/>
    </row>
    <row r="4" spans="1:14" x14ac:dyDescent="0.25">
      <c r="A4" t="s">
        <v>12</v>
      </c>
      <c r="B4">
        <f>SUM(B2+B3)</f>
        <v>7500</v>
      </c>
      <c r="C4">
        <f>SUM(C2+C3)</f>
        <v>10000</v>
      </c>
      <c r="D4">
        <f t="shared" ref="D4:M4" si="0">SUM(D2+D3)</f>
        <v>12000</v>
      </c>
      <c r="E4">
        <f>SUM(E2:E3)</f>
        <v>15000</v>
      </c>
      <c r="F4">
        <f t="shared" si="0"/>
        <v>16000</v>
      </c>
      <c r="G4">
        <f t="shared" si="0"/>
        <v>17000</v>
      </c>
      <c r="H4">
        <f t="shared" si="0"/>
        <v>20000</v>
      </c>
      <c r="I4">
        <f t="shared" si="0"/>
        <v>30000</v>
      </c>
      <c r="J4">
        <f t="shared" si="0"/>
        <v>25000</v>
      </c>
      <c r="K4">
        <f t="shared" si="0"/>
        <v>30000</v>
      </c>
      <c r="L4">
        <f t="shared" si="0"/>
        <v>25000</v>
      </c>
      <c r="M4">
        <f t="shared" si="0"/>
        <v>25000</v>
      </c>
      <c r="N4" s="7">
        <f>SUM(B4:M4)</f>
        <v>232500</v>
      </c>
    </row>
    <row r="5" spans="1:14" x14ac:dyDescent="0.25">
      <c r="A5" s="1" t="s">
        <v>1</v>
      </c>
      <c r="N5" s="7">
        <f t="shared" ref="N5:N19" si="1">SUM(B5:M5)</f>
        <v>0</v>
      </c>
    </row>
    <row r="6" spans="1:14" x14ac:dyDescent="0.25">
      <c r="A6" t="s">
        <v>14</v>
      </c>
      <c r="B6">
        <v>5000</v>
      </c>
      <c r="C6">
        <v>6500</v>
      </c>
      <c r="D6">
        <v>7500</v>
      </c>
      <c r="E6">
        <v>9500</v>
      </c>
      <c r="F6">
        <v>9500</v>
      </c>
      <c r="G6">
        <v>10500</v>
      </c>
      <c r="H6">
        <v>13000</v>
      </c>
      <c r="I6">
        <v>18000</v>
      </c>
      <c r="J6">
        <v>15000</v>
      </c>
      <c r="K6">
        <v>18000</v>
      </c>
      <c r="L6">
        <v>15000</v>
      </c>
      <c r="M6">
        <v>15000</v>
      </c>
      <c r="N6" s="7">
        <f t="shared" si="1"/>
        <v>142500</v>
      </c>
    </row>
    <row r="7" spans="1:14" x14ac:dyDescent="0.25">
      <c r="A7" t="s">
        <v>2</v>
      </c>
      <c r="B7">
        <v>3000</v>
      </c>
      <c r="C7">
        <v>3000</v>
      </c>
      <c r="D7">
        <v>3000</v>
      </c>
      <c r="E7">
        <v>3000</v>
      </c>
      <c r="F7">
        <v>3000</v>
      </c>
      <c r="G7">
        <v>3000</v>
      </c>
      <c r="H7">
        <v>3000</v>
      </c>
      <c r="I7">
        <v>3000</v>
      </c>
      <c r="J7">
        <v>3000</v>
      </c>
      <c r="K7">
        <v>3000</v>
      </c>
      <c r="L7">
        <v>3000</v>
      </c>
      <c r="M7">
        <v>3000</v>
      </c>
      <c r="N7" s="7">
        <f t="shared" si="1"/>
        <v>36000</v>
      </c>
    </row>
    <row r="8" spans="1:14" x14ac:dyDescent="0.25">
      <c r="A8" t="s">
        <v>3</v>
      </c>
      <c r="B8">
        <v>0</v>
      </c>
      <c r="C8">
        <v>0</v>
      </c>
      <c r="D8">
        <v>0</v>
      </c>
      <c r="E8">
        <v>2000</v>
      </c>
      <c r="F8">
        <v>2000</v>
      </c>
      <c r="G8">
        <v>2000</v>
      </c>
      <c r="H8">
        <v>2000</v>
      </c>
      <c r="I8">
        <v>4000</v>
      </c>
      <c r="J8">
        <v>4000</v>
      </c>
      <c r="K8">
        <v>4000</v>
      </c>
      <c r="L8">
        <v>4000</v>
      </c>
      <c r="M8">
        <v>4000</v>
      </c>
      <c r="N8" s="7">
        <f t="shared" si="1"/>
        <v>28000</v>
      </c>
    </row>
    <row r="9" spans="1:14" x14ac:dyDescent="0.25">
      <c r="A9" t="s">
        <v>13</v>
      </c>
      <c r="B9">
        <v>50</v>
      </c>
      <c r="C9">
        <v>50</v>
      </c>
      <c r="D9">
        <v>50</v>
      </c>
      <c r="E9">
        <v>50</v>
      </c>
      <c r="F9">
        <v>50</v>
      </c>
      <c r="G9">
        <v>50</v>
      </c>
      <c r="H9">
        <v>50</v>
      </c>
      <c r="I9">
        <v>50</v>
      </c>
      <c r="J9">
        <v>50</v>
      </c>
      <c r="K9">
        <v>50</v>
      </c>
      <c r="L9">
        <v>50</v>
      </c>
      <c r="M9">
        <v>50</v>
      </c>
      <c r="N9" s="7">
        <f t="shared" si="1"/>
        <v>600</v>
      </c>
    </row>
    <row r="10" spans="1:14" x14ac:dyDescent="0.25">
      <c r="A10" t="s">
        <v>4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3000</v>
      </c>
      <c r="I10">
        <v>0</v>
      </c>
      <c r="J10">
        <v>0</v>
      </c>
      <c r="K10">
        <v>0</v>
      </c>
      <c r="L10">
        <v>0</v>
      </c>
      <c r="M10">
        <v>0</v>
      </c>
      <c r="N10" s="7">
        <f t="shared" si="1"/>
        <v>3000</v>
      </c>
    </row>
    <row r="11" spans="1:14" x14ac:dyDescent="0.25">
      <c r="A11" t="s">
        <v>5</v>
      </c>
      <c r="B11">
        <v>30</v>
      </c>
      <c r="C11">
        <v>30</v>
      </c>
      <c r="D11">
        <v>30</v>
      </c>
      <c r="E11">
        <v>30</v>
      </c>
      <c r="F11">
        <v>30</v>
      </c>
      <c r="G11">
        <v>30</v>
      </c>
      <c r="H11">
        <v>30</v>
      </c>
      <c r="I11">
        <v>30</v>
      </c>
      <c r="J11">
        <v>30</v>
      </c>
      <c r="K11">
        <v>30</v>
      </c>
      <c r="L11">
        <v>30</v>
      </c>
      <c r="M11">
        <v>30</v>
      </c>
      <c r="N11" s="7">
        <f t="shared" si="1"/>
        <v>360</v>
      </c>
    </row>
    <row r="12" spans="1:14" x14ac:dyDescent="0.25">
      <c r="A12" t="s">
        <v>6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200</v>
      </c>
      <c r="I12">
        <v>250</v>
      </c>
      <c r="J12">
        <v>300</v>
      </c>
      <c r="K12">
        <v>350</v>
      </c>
      <c r="L12">
        <v>400</v>
      </c>
      <c r="M12">
        <v>450</v>
      </c>
      <c r="N12" s="7">
        <f t="shared" si="1"/>
        <v>1950</v>
      </c>
    </row>
    <row r="13" spans="1:14" x14ac:dyDescent="0.25">
      <c r="A13" t="s">
        <v>7</v>
      </c>
      <c r="B13">
        <v>500</v>
      </c>
      <c r="C13">
        <v>500</v>
      </c>
      <c r="D13">
        <v>500</v>
      </c>
      <c r="E13">
        <v>500</v>
      </c>
      <c r="F13">
        <v>500</v>
      </c>
      <c r="G13">
        <v>500</v>
      </c>
      <c r="H13">
        <v>500</v>
      </c>
      <c r="I13">
        <v>500</v>
      </c>
      <c r="J13">
        <v>500</v>
      </c>
      <c r="K13">
        <v>500</v>
      </c>
      <c r="L13">
        <v>500</v>
      </c>
      <c r="M13">
        <v>200</v>
      </c>
      <c r="N13" s="7">
        <f t="shared" si="1"/>
        <v>5700</v>
      </c>
    </row>
    <row r="14" spans="1:14" x14ac:dyDescent="0.25">
      <c r="A14" t="s">
        <v>8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100</v>
      </c>
      <c r="L14">
        <v>100</v>
      </c>
      <c r="M14">
        <v>100</v>
      </c>
      <c r="N14" s="7">
        <f t="shared" si="1"/>
        <v>300</v>
      </c>
    </row>
    <row r="15" spans="1:14" x14ac:dyDescent="0.25">
      <c r="A15" t="s">
        <v>9</v>
      </c>
      <c r="B15">
        <v>100</v>
      </c>
      <c r="C15">
        <v>100</v>
      </c>
      <c r="D15">
        <v>100</v>
      </c>
      <c r="E15">
        <v>100</v>
      </c>
      <c r="F15">
        <v>100</v>
      </c>
      <c r="G15">
        <v>100</v>
      </c>
      <c r="H15">
        <v>100</v>
      </c>
      <c r="I15">
        <v>100</v>
      </c>
      <c r="J15">
        <v>100</v>
      </c>
      <c r="K15">
        <v>50</v>
      </c>
      <c r="L15">
        <v>50</v>
      </c>
      <c r="M15">
        <v>50</v>
      </c>
      <c r="N15" s="7">
        <f t="shared" si="1"/>
        <v>1050</v>
      </c>
    </row>
    <row r="16" spans="1:14" x14ac:dyDescent="0.25">
      <c r="A16" t="s">
        <v>10</v>
      </c>
      <c r="B16">
        <f>SUM(B6:B15)</f>
        <v>8680</v>
      </c>
      <c r="C16">
        <f t="shared" ref="C16:M16" si="2">SUM(C6:C15)</f>
        <v>10180</v>
      </c>
      <c r="D16">
        <f t="shared" si="2"/>
        <v>11180</v>
      </c>
      <c r="E16">
        <f t="shared" si="2"/>
        <v>15180</v>
      </c>
      <c r="F16">
        <f t="shared" si="2"/>
        <v>15180</v>
      </c>
      <c r="G16">
        <f t="shared" si="2"/>
        <v>16180</v>
      </c>
      <c r="H16">
        <f t="shared" si="2"/>
        <v>21880</v>
      </c>
      <c r="I16">
        <f t="shared" si="2"/>
        <v>25930</v>
      </c>
      <c r="J16">
        <f t="shared" si="2"/>
        <v>22980</v>
      </c>
      <c r="K16">
        <f t="shared" si="2"/>
        <v>26080</v>
      </c>
      <c r="L16">
        <f t="shared" si="2"/>
        <v>23130</v>
      </c>
      <c r="M16">
        <f t="shared" si="2"/>
        <v>22880</v>
      </c>
      <c r="N16" s="7">
        <f t="shared" si="1"/>
        <v>219460</v>
      </c>
    </row>
    <row r="17" spans="1:14" x14ac:dyDescent="0.25">
      <c r="N17" s="7"/>
    </row>
    <row r="18" spans="1:14" x14ac:dyDescent="0.25">
      <c r="A18" t="s">
        <v>15</v>
      </c>
      <c r="B18">
        <f>(B4-B16)</f>
        <v>-1180</v>
      </c>
      <c r="C18">
        <f t="shared" ref="C18:M18" si="3">(C4-C16)</f>
        <v>-180</v>
      </c>
      <c r="D18">
        <f t="shared" si="3"/>
        <v>820</v>
      </c>
      <c r="E18">
        <f>(E4-E16)</f>
        <v>-180</v>
      </c>
      <c r="F18">
        <f t="shared" si="3"/>
        <v>820</v>
      </c>
      <c r="G18">
        <f t="shared" si="3"/>
        <v>820</v>
      </c>
      <c r="H18">
        <f t="shared" si="3"/>
        <v>-1880</v>
      </c>
      <c r="I18">
        <f t="shared" si="3"/>
        <v>4070</v>
      </c>
      <c r="J18">
        <f t="shared" si="3"/>
        <v>2020</v>
      </c>
      <c r="K18">
        <f t="shared" si="3"/>
        <v>3920</v>
      </c>
      <c r="L18">
        <f t="shared" si="3"/>
        <v>1870</v>
      </c>
      <c r="M18">
        <f t="shared" si="3"/>
        <v>2120</v>
      </c>
      <c r="N18" s="7">
        <f t="shared" si="1"/>
        <v>13040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5" sqref="C15"/>
    </sheetView>
  </sheetViews>
  <sheetFormatPr baseColWidth="10" defaultRowHeight="15" x14ac:dyDescent="0.25"/>
  <cols>
    <col min="1" max="1" width="57.140625" customWidth="1"/>
  </cols>
  <sheetData>
    <row r="1" spans="1:4" ht="18.75" x14ac:dyDescent="0.3">
      <c r="A1" s="4" t="s">
        <v>47</v>
      </c>
      <c r="B1" s="3" t="s">
        <v>17</v>
      </c>
      <c r="C1" s="3" t="s">
        <v>18</v>
      </c>
      <c r="D1" s="3" t="s">
        <v>19</v>
      </c>
    </row>
    <row r="2" spans="1:4" x14ac:dyDescent="0.25">
      <c r="A2" s="1" t="s">
        <v>0</v>
      </c>
      <c r="B2">
        <f>Liquiditätsplan!N4</f>
        <v>232500</v>
      </c>
      <c r="C2">
        <v>500000</v>
      </c>
      <c r="D2">
        <v>1000000</v>
      </c>
    </row>
    <row r="3" spans="1:4" x14ac:dyDescent="0.25">
      <c r="A3" s="1" t="s">
        <v>1</v>
      </c>
    </row>
    <row r="4" spans="1:4" x14ac:dyDescent="0.25">
      <c r="A4" t="s">
        <v>20</v>
      </c>
      <c r="B4">
        <f>Liquiditätsplan!N7</f>
        <v>36000</v>
      </c>
      <c r="C4">
        <v>24000</v>
      </c>
      <c r="D4">
        <v>24000</v>
      </c>
    </row>
    <row r="5" spans="1:4" x14ac:dyDescent="0.25">
      <c r="A5" t="s">
        <v>21</v>
      </c>
      <c r="B5">
        <f>Liquiditätsplan!N6</f>
        <v>142500</v>
      </c>
      <c r="C5">
        <v>300000</v>
      </c>
      <c r="D5">
        <v>600000</v>
      </c>
    </row>
    <row r="6" spans="1:4" x14ac:dyDescent="0.25">
      <c r="A6" t="s">
        <v>3</v>
      </c>
      <c r="B6">
        <f>Liquiditätsplan!N8</f>
        <v>28000</v>
      </c>
      <c r="C6">
        <v>120000</v>
      </c>
      <c r="D6">
        <v>200000</v>
      </c>
    </row>
    <row r="7" spans="1:4" x14ac:dyDescent="0.25">
      <c r="A7" t="s">
        <v>4</v>
      </c>
      <c r="B7">
        <f>Liquiditätsplan!N10</f>
        <v>3000</v>
      </c>
      <c r="C7">
        <v>0</v>
      </c>
      <c r="D7">
        <v>60000</v>
      </c>
    </row>
    <row r="8" spans="1:4" x14ac:dyDescent="0.25">
      <c r="A8" t="s">
        <v>6</v>
      </c>
      <c r="B8">
        <f>Liquiditätsplan!N12</f>
        <v>1950</v>
      </c>
      <c r="C8">
        <v>3050</v>
      </c>
      <c r="D8">
        <v>6000</v>
      </c>
    </row>
    <row r="9" spans="1:4" x14ac:dyDescent="0.25">
      <c r="A9" t="s">
        <v>22</v>
      </c>
      <c r="B9">
        <f>Liquiditätsplan!N9++Liquiditätsplan!N14+Liquiditätsplan!N15+Liquiditätsplan!N11+Liquiditätsplan!N13</f>
        <v>8010</v>
      </c>
      <c r="C9">
        <v>2910</v>
      </c>
      <c r="D9">
        <v>2910</v>
      </c>
    </row>
    <row r="10" spans="1:4" x14ac:dyDescent="0.25">
      <c r="A10" t="s">
        <v>24</v>
      </c>
      <c r="B10">
        <v>24000</v>
      </c>
      <c r="C10">
        <v>48000</v>
      </c>
      <c r="D10">
        <v>48000</v>
      </c>
    </row>
    <row r="11" spans="1:4" x14ac:dyDescent="0.25">
      <c r="A11" s="1" t="s">
        <v>10</v>
      </c>
      <c r="B11">
        <f>SUM(B4:B10)</f>
        <v>243460</v>
      </c>
      <c r="C11">
        <f t="shared" ref="C11:D11" si="0">SUM(C4:C10)</f>
        <v>497960</v>
      </c>
      <c r="D11">
        <f t="shared" si="0"/>
        <v>940910</v>
      </c>
    </row>
    <row r="12" spans="1:4" x14ac:dyDescent="0.25">
      <c r="A12" s="1" t="s">
        <v>23</v>
      </c>
      <c r="B12" s="1">
        <f>SUM(B2-B11)</f>
        <v>-10960</v>
      </c>
      <c r="C12" s="1">
        <f t="shared" ref="C12:D12" si="1">SUM(C2-C11)</f>
        <v>2040</v>
      </c>
      <c r="D12" s="1">
        <f t="shared" si="1"/>
        <v>59090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E20" sqref="E20"/>
    </sheetView>
  </sheetViews>
  <sheetFormatPr baseColWidth="10" defaultRowHeight="15" x14ac:dyDescent="0.25"/>
  <cols>
    <col min="1" max="1" width="31.140625" customWidth="1"/>
  </cols>
  <sheetData>
    <row r="1" spans="1:3" ht="18.75" x14ac:dyDescent="0.3">
      <c r="A1" s="4" t="s">
        <v>43</v>
      </c>
    </row>
    <row r="3" spans="1:3" x14ac:dyDescent="0.25">
      <c r="A3" s="1" t="s">
        <v>44</v>
      </c>
      <c r="B3" s="1" t="s">
        <v>52</v>
      </c>
      <c r="C3" s="1" t="s">
        <v>53</v>
      </c>
    </row>
    <row r="4" spans="1:3" x14ac:dyDescent="0.25">
      <c r="A4" t="s">
        <v>20</v>
      </c>
      <c r="B4">
        <v>400</v>
      </c>
      <c r="C4">
        <f>SUM(B4*12)</f>
        <v>4800</v>
      </c>
    </row>
    <row r="5" spans="1:3" x14ac:dyDescent="0.25">
      <c r="A5" t="s">
        <v>45</v>
      </c>
      <c r="B5">
        <v>50</v>
      </c>
      <c r="C5">
        <f t="shared" ref="C5:C18" si="0">SUM(B5*12)</f>
        <v>600</v>
      </c>
    </row>
    <row r="7" spans="1:3" x14ac:dyDescent="0.25">
      <c r="A7" s="1" t="s">
        <v>46</v>
      </c>
    </row>
    <row r="8" spans="1:3" x14ac:dyDescent="0.25">
      <c r="A8" t="s">
        <v>48</v>
      </c>
      <c r="B8">
        <v>300</v>
      </c>
      <c r="C8">
        <f t="shared" si="0"/>
        <v>3600</v>
      </c>
    </row>
    <row r="9" spans="1:3" x14ac:dyDescent="0.25">
      <c r="A9" t="s">
        <v>49</v>
      </c>
      <c r="B9">
        <v>50</v>
      </c>
      <c r="C9">
        <f t="shared" si="0"/>
        <v>600</v>
      </c>
    </row>
    <row r="10" spans="1:3" x14ac:dyDescent="0.25">
      <c r="A10" t="s">
        <v>50</v>
      </c>
      <c r="B10">
        <v>0</v>
      </c>
      <c r="C10">
        <f t="shared" si="0"/>
        <v>0</v>
      </c>
    </row>
    <row r="12" spans="1:3" x14ac:dyDescent="0.25">
      <c r="A12" s="1" t="s">
        <v>51</v>
      </c>
    </row>
    <row r="13" spans="1:3" x14ac:dyDescent="0.25">
      <c r="A13" t="s">
        <v>55</v>
      </c>
      <c r="B13">
        <v>75</v>
      </c>
      <c r="C13">
        <f t="shared" si="0"/>
        <v>900</v>
      </c>
    </row>
    <row r="14" spans="1:3" x14ac:dyDescent="0.25">
      <c r="A14" t="s">
        <v>54</v>
      </c>
      <c r="B14">
        <v>75</v>
      </c>
      <c r="C14">
        <f t="shared" si="0"/>
        <v>900</v>
      </c>
    </row>
    <row r="15" spans="1:3" x14ac:dyDescent="0.25">
      <c r="A15" t="s">
        <v>56</v>
      </c>
      <c r="B15">
        <v>50</v>
      </c>
      <c r="C15">
        <f t="shared" si="0"/>
        <v>600</v>
      </c>
    </row>
    <row r="17" spans="1:3" x14ac:dyDescent="0.25">
      <c r="A17" s="1" t="s">
        <v>57</v>
      </c>
    </row>
    <row r="18" spans="1:3" x14ac:dyDescent="0.25">
      <c r="A18" t="s">
        <v>58</v>
      </c>
      <c r="B18">
        <v>400</v>
      </c>
      <c r="C18">
        <f t="shared" si="0"/>
        <v>4800</v>
      </c>
    </row>
    <row r="20" spans="1:3" x14ac:dyDescent="0.25">
      <c r="A20" s="1" t="s">
        <v>59</v>
      </c>
      <c r="B20" s="1">
        <f>SUM(B4:B18)</f>
        <v>1400</v>
      </c>
      <c r="C20" s="1">
        <f>SUM(C4:C18)</f>
        <v>16800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E18" sqref="E18"/>
    </sheetView>
  </sheetViews>
  <sheetFormatPr baseColWidth="10" defaultRowHeight="15" x14ac:dyDescent="0.25"/>
  <cols>
    <col min="1" max="1" width="37.28515625" customWidth="1"/>
    <col min="4" max="4" width="27.28515625" customWidth="1"/>
  </cols>
  <sheetData>
    <row r="1" spans="1:5" ht="21" x14ac:dyDescent="0.35">
      <c r="A1" s="5" t="s">
        <v>25</v>
      </c>
      <c r="D1" s="5" t="s">
        <v>42</v>
      </c>
    </row>
    <row r="2" spans="1:5" x14ac:dyDescent="0.25">
      <c r="D2" s="1" t="s">
        <v>40</v>
      </c>
    </row>
    <row r="3" spans="1:5" x14ac:dyDescent="0.25">
      <c r="A3" s="1" t="s">
        <v>27</v>
      </c>
      <c r="B3" s="1" t="s">
        <v>26</v>
      </c>
      <c r="D3" t="s">
        <v>32</v>
      </c>
      <c r="E3">
        <v>15000</v>
      </c>
    </row>
    <row r="4" spans="1:5" x14ac:dyDescent="0.25">
      <c r="A4" t="s">
        <v>28</v>
      </c>
      <c r="B4">
        <v>30</v>
      </c>
      <c r="D4" t="s">
        <v>33</v>
      </c>
      <c r="E4">
        <v>15000</v>
      </c>
    </row>
    <row r="5" spans="1:5" x14ac:dyDescent="0.25">
      <c r="A5" t="s">
        <v>29</v>
      </c>
      <c r="B5">
        <v>250</v>
      </c>
      <c r="D5" t="s">
        <v>41</v>
      </c>
      <c r="E5">
        <v>8000</v>
      </c>
    </row>
    <row r="6" spans="1:5" x14ac:dyDescent="0.25">
      <c r="A6" t="s">
        <v>30</v>
      </c>
      <c r="B6">
        <v>800</v>
      </c>
    </row>
    <row r="7" spans="1:5" x14ac:dyDescent="0.25">
      <c r="A7" t="s">
        <v>37</v>
      </c>
      <c r="B7">
        <v>3000</v>
      </c>
      <c r="D7" t="s">
        <v>63</v>
      </c>
      <c r="E7">
        <f>SUM(E3:E5)</f>
        <v>38000</v>
      </c>
    </row>
    <row r="8" spans="1:5" x14ac:dyDescent="0.25">
      <c r="A8" t="s">
        <v>31</v>
      </c>
      <c r="B8">
        <v>3000</v>
      </c>
    </row>
    <row r="9" spans="1:5" x14ac:dyDescent="0.25">
      <c r="A9" t="s">
        <v>32</v>
      </c>
      <c r="B9">
        <v>15000</v>
      </c>
      <c r="D9" t="s">
        <v>65</v>
      </c>
    </row>
    <row r="10" spans="1:5" x14ac:dyDescent="0.25">
      <c r="A10" t="s">
        <v>33</v>
      </c>
      <c r="B10">
        <v>15000</v>
      </c>
      <c r="D10" t="s">
        <v>66</v>
      </c>
      <c r="E10">
        <v>5000</v>
      </c>
    </row>
    <row r="11" spans="1:5" x14ac:dyDescent="0.25">
      <c r="A11" t="s">
        <v>34</v>
      </c>
      <c r="B11">
        <v>1000</v>
      </c>
    </row>
    <row r="12" spans="1:5" x14ac:dyDescent="0.25">
      <c r="A12" t="s">
        <v>35</v>
      </c>
      <c r="B12">
        <v>200</v>
      </c>
      <c r="D12" t="s">
        <v>62</v>
      </c>
      <c r="E12">
        <f>SUM(E3+E4+E5+E10)</f>
        <v>43000</v>
      </c>
    </row>
    <row r="13" spans="1:5" x14ac:dyDescent="0.25">
      <c r="A13" t="s">
        <v>36</v>
      </c>
      <c r="B13">
        <v>30</v>
      </c>
    </row>
    <row r="14" spans="1:5" x14ac:dyDescent="0.25">
      <c r="A14" t="s">
        <v>38</v>
      </c>
      <c r="B14">
        <v>500</v>
      </c>
    </row>
    <row r="16" spans="1:5" x14ac:dyDescent="0.25">
      <c r="A16" s="1" t="s">
        <v>39</v>
      </c>
      <c r="B16" s="1">
        <f>SUM(B4:B14)</f>
        <v>38810</v>
      </c>
      <c r="D16" t="s">
        <v>61</v>
      </c>
      <c r="E16">
        <f>SUM(E12-B20)</f>
        <v>770</v>
      </c>
    </row>
    <row r="18" spans="1:5" x14ac:dyDescent="0.25">
      <c r="A18" s="1" t="s">
        <v>67</v>
      </c>
      <c r="B18" s="1">
        <v>3420</v>
      </c>
      <c r="D18" s="1" t="s">
        <v>64</v>
      </c>
      <c r="E18" s="1">
        <v>770</v>
      </c>
    </row>
    <row r="20" spans="1:5" x14ac:dyDescent="0.25">
      <c r="A20" s="1" t="s">
        <v>68</v>
      </c>
      <c r="B20" s="1">
        <f>SUM(B16+B18)</f>
        <v>42230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Liquiditätsplan</vt:lpstr>
      <vt:lpstr>Rentabilitätsplan</vt:lpstr>
      <vt:lpstr>Unternehmerkosten</vt:lpstr>
      <vt:lpstr>Kapitalbedarf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Pc33</dc:creator>
  <cp:lastModifiedBy>Benjamin Meßner</cp:lastModifiedBy>
  <dcterms:created xsi:type="dcterms:W3CDTF">2019-07-18T08:51:51Z</dcterms:created>
  <dcterms:modified xsi:type="dcterms:W3CDTF">2020-12-15T15:02:30Z</dcterms:modified>
</cp:coreProperties>
</file>